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\Desktop\Statistics\"/>
    </mc:Choice>
  </mc:AlternateContent>
  <bookViews>
    <workbookView xWindow="0" yWindow="0" windowWidth="17970" windowHeight="6120"/>
  </bookViews>
  <sheets>
    <sheet name="Salary Data Collected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3" i="1" l="1"/>
  <c r="G31" i="1"/>
  <c r="H27" i="1"/>
  <c r="J33" i="1" s="1"/>
  <c r="H25" i="1"/>
  <c r="J31" i="1" s="1"/>
  <c r="H20" i="1"/>
  <c r="I39" i="1" s="1"/>
  <c r="H18" i="1"/>
  <c r="I37" i="1" s="1"/>
  <c r="F37" i="1" l="1"/>
  <c r="F39" i="1"/>
  <c r="G6" i="1"/>
  <c r="G7" i="1"/>
  <c r="G8" i="1"/>
  <c r="G9" i="1"/>
  <c r="G10" i="1"/>
  <c r="G11" i="1"/>
  <c r="G12" i="1"/>
  <c r="G13" i="1"/>
  <c r="G14" i="1"/>
  <c r="G5" i="1"/>
  <c r="H15" i="1"/>
  <c r="G15" i="1" l="1"/>
  <c r="G25" i="1"/>
  <c r="I31" i="1" s="1"/>
  <c r="G18" i="1"/>
  <c r="G20" i="1"/>
  <c r="G27" i="1"/>
  <c r="I33" i="1" s="1"/>
  <c r="H39" i="1" l="1"/>
  <c r="E39" i="1"/>
  <c r="H37" i="1"/>
  <c r="E37" i="1"/>
</calcChain>
</file>

<file path=xl/comments1.xml><?xml version="1.0" encoding="utf-8"?>
<comments xmlns="http://schemas.openxmlformats.org/spreadsheetml/2006/main">
  <authors>
    <author>swaraj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</commentList>
</comments>
</file>

<file path=xl/comments2.xml><?xml version="1.0" encoding="utf-8"?>
<comments xmlns="http://schemas.openxmlformats.org/spreadsheetml/2006/main">
  <authors>
    <author>swaraj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swaraj:</t>
        </r>
        <r>
          <rPr>
            <sz val="9"/>
            <color indexed="81"/>
            <rFont val="Tahoma"/>
            <family val="2"/>
          </rPr>
          <t xml:space="preserve">
Automatic Sum. Do not delete this cell.
</t>
        </r>
      </text>
    </comment>
  </commentList>
</comments>
</file>

<file path=xl/sharedStrings.xml><?xml version="1.0" encoding="utf-8"?>
<sst xmlns="http://schemas.openxmlformats.org/spreadsheetml/2006/main" count="90" uniqueCount="34">
  <si>
    <t>Sr. No</t>
  </si>
  <si>
    <t>Name of the Person</t>
  </si>
  <si>
    <t>Educational Qualification</t>
  </si>
  <si>
    <t>Post Qualification Experience in Months</t>
  </si>
  <si>
    <t>Education - Graduate and above
Below Graduate</t>
  </si>
  <si>
    <t>Total</t>
  </si>
  <si>
    <t>Graduate and above</t>
  </si>
  <si>
    <t>Below Graduate</t>
  </si>
  <si>
    <t>Mean</t>
  </si>
  <si>
    <t>Sam</t>
  </si>
  <si>
    <t>Peter</t>
  </si>
  <si>
    <t>Hannah</t>
  </si>
  <si>
    <t>Mike</t>
  </si>
  <si>
    <t>Steve</t>
  </si>
  <si>
    <t>Paul</t>
  </si>
  <si>
    <t>Helen</t>
  </si>
  <si>
    <t>Mark</t>
  </si>
  <si>
    <t>Tom</t>
  </si>
  <si>
    <t>Apple</t>
  </si>
  <si>
    <t>Graduate</t>
  </si>
  <si>
    <t>Masters</t>
  </si>
  <si>
    <t>Under Graduate</t>
  </si>
  <si>
    <t>Starting Annual Salary</t>
  </si>
  <si>
    <t>Current Annual Salary</t>
  </si>
  <si>
    <t>The table below shows the data collected for salaries of higher educational qualification (graduate with a bachelor’s degree in Network Security). The Table also intends to collect salary data of person with lower educational background and compare it with salaries of higher educational background persons.</t>
  </si>
  <si>
    <t>Conclusion: Educational qualification and post qualification work experience play pivotal role is getting better salary.</t>
  </si>
  <si>
    <t>Note:  The data are sample to make you understand the working of this file.</t>
  </si>
  <si>
    <t>Standard Deviation</t>
  </si>
  <si>
    <t># Observations</t>
  </si>
  <si>
    <t>t-Critical Value</t>
  </si>
  <si>
    <t>Margin of Error</t>
  </si>
  <si>
    <t>Lower Limit</t>
  </si>
  <si>
    <t>Upper Limit</t>
  </si>
  <si>
    <t>95%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</si>
</sst>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0" xfId="1" applyFont="1"/>
    <xf numFmtId="44" fontId="3" fillId="2" borderId="12" xfId="1" applyFont="1" applyFill="1" applyBorder="1" applyAlignment="1">
      <alignment horizontal="center" wrapText="1"/>
    </xf>
    <xf numFmtId="44" fontId="3" fillId="2" borderId="13" xfId="1" applyFont="1" applyFill="1" applyBorder="1" applyAlignment="1">
      <alignment horizontal="center" wrapText="1"/>
    </xf>
    <xf numFmtId="44" fontId="0" fillId="0" borderId="9" xfId="1" applyFont="1" applyBorder="1"/>
    <xf numFmtId="44" fontId="0" fillId="0" borderId="10" xfId="1" applyFont="1" applyBorder="1"/>
    <xf numFmtId="44" fontId="0" fillId="0" borderId="4" xfId="1" applyFont="1" applyBorder="1"/>
    <xf numFmtId="44" fontId="0" fillId="0" borderId="7" xfId="1" applyFont="1" applyBorder="1"/>
    <xf numFmtId="44" fontId="0" fillId="2" borderId="16" xfId="1" applyFont="1" applyFill="1" applyBorder="1" applyAlignment="1">
      <alignment horizontal="center"/>
    </xf>
    <xf numFmtId="44" fontId="0" fillId="2" borderId="17" xfId="0" applyNumberFormat="1" applyFill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1" fontId="0" fillId="0" borderId="9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4" fontId="0" fillId="0" borderId="16" xfId="1" applyFont="1" applyBorder="1"/>
    <xf numFmtId="0" fontId="6" fillId="0" borderId="0" xfId="0" applyFont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9"/>
  <sheetViews>
    <sheetView tabSelected="1" topLeftCell="A4" zoomScaleNormal="100" workbookViewId="0">
      <selection activeCell="J15" sqref="J15"/>
    </sheetView>
  </sheetViews>
  <sheetFormatPr defaultRowHeight="15" x14ac:dyDescent="0.25"/>
  <cols>
    <col min="3" max="3" width="10.85546875" customWidth="1"/>
    <col min="4" max="4" width="18.140625" bestFit="1" customWidth="1"/>
    <col min="5" max="5" width="21.5703125" customWidth="1"/>
    <col min="6" max="6" width="21.140625" customWidth="1"/>
    <col min="7" max="7" width="18.28515625" customWidth="1"/>
    <col min="8" max="8" width="21.28515625" customWidth="1"/>
    <col min="9" max="10" width="21" customWidth="1"/>
  </cols>
  <sheetData>
    <row r="2" spans="1:10" ht="51.75" customHeight="1" x14ac:dyDescent="0.25">
      <c r="B2" s="39" t="s">
        <v>24</v>
      </c>
      <c r="C2" s="40"/>
      <c r="D2" s="40"/>
      <c r="E2" s="40"/>
      <c r="F2" s="40"/>
      <c r="G2" s="40"/>
      <c r="H2" s="40"/>
      <c r="I2" s="40"/>
    </row>
    <row r="3" spans="1:10" ht="15.75" thickBot="1" x14ac:dyDescent="0.3">
      <c r="F3" s="15"/>
      <c r="G3" s="15"/>
      <c r="H3" s="15"/>
    </row>
    <row r="4" spans="1:10" ht="45.75" thickBot="1" x14ac:dyDescent="0.3">
      <c r="A4" s="1"/>
      <c r="B4" s="5" t="s">
        <v>0</v>
      </c>
      <c r="C4" s="6" t="s">
        <v>1</v>
      </c>
      <c r="D4" s="6" t="s">
        <v>2</v>
      </c>
      <c r="E4" s="6" t="s">
        <v>4</v>
      </c>
      <c r="F4" s="16" t="s">
        <v>3</v>
      </c>
      <c r="G4" s="16" t="s">
        <v>23</v>
      </c>
      <c r="H4" s="17" t="s">
        <v>22</v>
      </c>
      <c r="I4" s="1"/>
      <c r="J4" s="1"/>
    </row>
    <row r="5" spans="1:10" x14ac:dyDescent="0.25">
      <c r="B5" s="9">
        <v>1</v>
      </c>
      <c r="C5" s="4" t="s">
        <v>9</v>
      </c>
      <c r="D5" s="4" t="s">
        <v>19</v>
      </c>
      <c r="E5" s="4" t="s">
        <v>6</v>
      </c>
      <c r="F5" s="25">
        <v>24</v>
      </c>
      <c r="G5" s="18">
        <f>H5+10000</f>
        <v>75000</v>
      </c>
      <c r="H5" s="19">
        <v>65000</v>
      </c>
    </row>
    <row r="6" spans="1:10" x14ac:dyDescent="0.25">
      <c r="B6" s="10">
        <v>2</v>
      </c>
      <c r="C6" s="2" t="s">
        <v>10</v>
      </c>
      <c r="D6" s="2" t="s">
        <v>20</v>
      </c>
      <c r="E6" s="4" t="s">
        <v>6</v>
      </c>
      <c r="F6" s="26">
        <v>0</v>
      </c>
      <c r="G6" s="18">
        <f t="shared" ref="G6:G14" si="0">H6+10000</f>
        <v>80000</v>
      </c>
      <c r="H6" s="20">
        <v>70000</v>
      </c>
    </row>
    <row r="7" spans="1:10" x14ac:dyDescent="0.25">
      <c r="B7" s="9">
        <v>3</v>
      </c>
      <c r="C7" s="2" t="s">
        <v>11</v>
      </c>
      <c r="D7" s="2" t="s">
        <v>20</v>
      </c>
      <c r="E7" s="4" t="s">
        <v>6</v>
      </c>
      <c r="F7" s="26">
        <v>24</v>
      </c>
      <c r="G7" s="18">
        <f t="shared" si="0"/>
        <v>95000</v>
      </c>
      <c r="H7" s="20">
        <v>85000</v>
      </c>
      <c r="J7" s="29" t="s">
        <v>26</v>
      </c>
    </row>
    <row r="8" spans="1:10" x14ac:dyDescent="0.25">
      <c r="B8" s="10">
        <v>4</v>
      </c>
      <c r="C8" s="2" t="s">
        <v>12</v>
      </c>
      <c r="D8" s="2" t="s">
        <v>21</v>
      </c>
      <c r="E8" s="2" t="s">
        <v>7</v>
      </c>
      <c r="F8" s="26">
        <v>12</v>
      </c>
      <c r="G8" s="18">
        <f t="shared" si="0"/>
        <v>55000</v>
      </c>
      <c r="H8" s="20">
        <v>45000</v>
      </c>
    </row>
    <row r="9" spans="1:10" x14ac:dyDescent="0.25">
      <c r="B9" s="9">
        <v>5</v>
      </c>
      <c r="C9" s="2" t="s">
        <v>13</v>
      </c>
      <c r="D9" s="2" t="s">
        <v>20</v>
      </c>
      <c r="E9" s="4" t="s">
        <v>6</v>
      </c>
      <c r="F9" s="26">
        <v>12</v>
      </c>
      <c r="G9" s="18">
        <f t="shared" si="0"/>
        <v>82000</v>
      </c>
      <c r="H9" s="20">
        <v>72000</v>
      </c>
    </row>
    <row r="10" spans="1:10" x14ac:dyDescent="0.25">
      <c r="B10" s="10">
        <v>6</v>
      </c>
      <c r="C10" s="2" t="s">
        <v>14</v>
      </c>
      <c r="D10" s="2" t="s">
        <v>21</v>
      </c>
      <c r="E10" s="2" t="s">
        <v>7</v>
      </c>
      <c r="F10" s="26">
        <v>24</v>
      </c>
      <c r="G10" s="18">
        <f t="shared" si="0"/>
        <v>62000</v>
      </c>
      <c r="H10" s="20">
        <v>52000</v>
      </c>
    </row>
    <row r="11" spans="1:10" x14ac:dyDescent="0.25">
      <c r="B11" s="9">
        <v>7</v>
      </c>
      <c r="C11" s="2" t="s">
        <v>15</v>
      </c>
      <c r="D11" s="4" t="s">
        <v>19</v>
      </c>
      <c r="E11" s="4" t="s">
        <v>6</v>
      </c>
      <c r="F11" s="26">
        <v>30</v>
      </c>
      <c r="G11" s="18">
        <f t="shared" si="0"/>
        <v>80000</v>
      </c>
      <c r="H11" s="20">
        <v>70000</v>
      </c>
    </row>
    <row r="12" spans="1:10" x14ac:dyDescent="0.25">
      <c r="B12" s="10">
        <v>8</v>
      </c>
      <c r="C12" s="2" t="s">
        <v>16</v>
      </c>
      <c r="D12" s="2" t="s">
        <v>21</v>
      </c>
      <c r="E12" s="2" t="s">
        <v>7</v>
      </c>
      <c r="F12" s="26">
        <v>0</v>
      </c>
      <c r="G12" s="18">
        <f t="shared" si="0"/>
        <v>40000</v>
      </c>
      <c r="H12" s="20">
        <v>30000</v>
      </c>
    </row>
    <row r="13" spans="1:10" x14ac:dyDescent="0.25">
      <c r="B13" s="9">
        <v>9</v>
      </c>
      <c r="C13" s="2" t="s">
        <v>17</v>
      </c>
      <c r="D13" s="4" t="s">
        <v>19</v>
      </c>
      <c r="E13" s="4" t="s">
        <v>6</v>
      </c>
      <c r="F13" s="26">
        <v>36</v>
      </c>
      <c r="G13" s="18">
        <f t="shared" si="0"/>
        <v>85000</v>
      </c>
      <c r="H13" s="20">
        <v>75000</v>
      </c>
    </row>
    <row r="14" spans="1:10" ht="15.75" thickBot="1" x14ac:dyDescent="0.3">
      <c r="B14" s="12">
        <v>10</v>
      </c>
      <c r="C14" s="3" t="s">
        <v>18</v>
      </c>
      <c r="D14" s="3" t="s">
        <v>21</v>
      </c>
      <c r="E14" s="3" t="s">
        <v>7</v>
      </c>
      <c r="F14" s="27">
        <v>36</v>
      </c>
      <c r="G14" s="28">
        <f t="shared" si="0"/>
        <v>60000</v>
      </c>
      <c r="H14" s="21">
        <v>50000</v>
      </c>
    </row>
    <row r="15" spans="1:10" ht="15.75" thickBot="1" x14ac:dyDescent="0.3">
      <c r="F15" s="11" t="s">
        <v>5</v>
      </c>
      <c r="G15" s="28">
        <f>SUM(G5:G14)</f>
        <v>714000</v>
      </c>
      <c r="H15" s="22">
        <f>SUM(H5:H14)</f>
        <v>614000</v>
      </c>
    </row>
    <row r="16" spans="1:10" ht="15.75" thickBot="1" x14ac:dyDescent="0.3"/>
    <row r="17" spans="2:10" ht="15.75" thickBot="1" x14ac:dyDescent="0.3">
      <c r="D17" s="8"/>
      <c r="E17" s="7" t="s">
        <v>6</v>
      </c>
      <c r="F17" s="8"/>
      <c r="G17" s="35" t="s">
        <v>6</v>
      </c>
      <c r="H17" s="36"/>
    </row>
    <row r="18" spans="2:10" ht="15.75" thickBot="1" x14ac:dyDescent="0.3">
      <c r="D18" s="30" t="s">
        <v>28</v>
      </c>
      <c r="E18" s="13">
        <v>6</v>
      </c>
      <c r="F18" s="8" t="s">
        <v>8</v>
      </c>
      <c r="G18" s="23">
        <f>(G5+G7+G6+G9+G11+G13)/E18</f>
        <v>82833.333333333328</v>
      </c>
      <c r="H18" s="23">
        <f>(H5+H6+H7+H9+H11+H13)/E18</f>
        <v>72833.333333333328</v>
      </c>
    </row>
    <row r="19" spans="2:10" ht="15.75" thickBot="1" x14ac:dyDescent="0.3">
      <c r="D19" s="8"/>
      <c r="E19" s="7" t="s">
        <v>7</v>
      </c>
      <c r="F19" s="8"/>
      <c r="G19" s="35" t="s">
        <v>7</v>
      </c>
      <c r="H19" s="36"/>
    </row>
    <row r="20" spans="2:10" ht="15.75" thickBot="1" x14ac:dyDescent="0.3">
      <c r="D20" s="31" t="s">
        <v>28</v>
      </c>
      <c r="E20" s="14">
        <v>4</v>
      </c>
      <c r="F20" s="8" t="s">
        <v>8</v>
      </c>
      <c r="G20" s="24">
        <f>(G8+G10+G12+G14)/E20</f>
        <v>54250</v>
      </c>
      <c r="H20" s="24">
        <f>(H8+H10+H12+H14)/E20</f>
        <v>44250</v>
      </c>
    </row>
    <row r="22" spans="2:10" x14ac:dyDescent="0.25">
      <c r="B22" s="41" t="s">
        <v>25</v>
      </c>
      <c r="C22" s="41"/>
      <c r="D22" s="41"/>
      <c r="E22" s="41"/>
      <c r="F22" s="41"/>
      <c r="G22" s="41"/>
      <c r="H22" s="41"/>
    </row>
    <row r="23" spans="2:10" ht="15.75" thickBot="1" x14ac:dyDescent="0.3"/>
    <row r="24" spans="2:10" ht="15.75" thickBot="1" x14ac:dyDescent="0.3">
      <c r="D24" s="8"/>
      <c r="E24" s="32" t="s">
        <v>6</v>
      </c>
      <c r="F24" s="8"/>
      <c r="G24" s="35" t="s">
        <v>6</v>
      </c>
      <c r="H24" s="36"/>
    </row>
    <row r="25" spans="2:10" ht="15.75" thickBot="1" x14ac:dyDescent="0.3">
      <c r="D25" s="31" t="s">
        <v>28</v>
      </c>
      <c r="E25" s="13">
        <v>6</v>
      </c>
      <c r="F25" s="31" t="s">
        <v>27</v>
      </c>
      <c r="G25" s="23">
        <f>SQRT((SUMSQ(G5,G7,G6,G9,G11,G13)-(G5+G7+G6+G9+G11+G13)^2/E25)/(E25-1))</f>
        <v>6794.6057035465401</v>
      </c>
      <c r="H25" s="23">
        <f>SQRT((SUMSQ(H5,H6,H7,H9,H11,H13)-(H5+H6+H7+H9+H11+H13)^2/E25)/(E25-1))</f>
        <v>6794.6057035464837</v>
      </c>
    </row>
    <row r="26" spans="2:10" ht="15.75" thickBot="1" x14ac:dyDescent="0.3">
      <c r="D26" s="8"/>
      <c r="E26" s="32" t="s">
        <v>7</v>
      </c>
      <c r="F26" s="8"/>
      <c r="G26" s="35" t="s">
        <v>7</v>
      </c>
      <c r="H26" s="36"/>
    </row>
    <row r="27" spans="2:10" ht="15.75" thickBot="1" x14ac:dyDescent="0.3">
      <c r="D27" s="31" t="s">
        <v>28</v>
      </c>
      <c r="E27" s="14">
        <v>4</v>
      </c>
      <c r="F27" s="31" t="s">
        <v>27</v>
      </c>
      <c r="G27" s="24">
        <f>SQRT((SUMSQ(G8,G10,G12,G14)-(G8+G10+G12+G14)^2/E27)/(E27-1))</f>
        <v>9945.6858318904615</v>
      </c>
      <c r="H27" s="24">
        <f>SQRT((SUMSQ(H8,H10,H12,H14)-(H8+H10+H12+H14)^2/E27)/(E27-1))</f>
        <v>9945.6858318904615</v>
      </c>
    </row>
    <row r="28" spans="2:10" ht="15.75" thickBot="1" x14ac:dyDescent="0.3"/>
    <row r="29" spans="2:10" ht="15.75" thickBot="1" x14ac:dyDescent="0.3">
      <c r="I29" s="13" t="s">
        <v>23</v>
      </c>
      <c r="J29" s="13" t="s">
        <v>22</v>
      </c>
    </row>
    <row r="30" spans="2:10" ht="15.75" thickBot="1" x14ac:dyDescent="0.3">
      <c r="D30" s="8"/>
      <c r="E30" s="32" t="s">
        <v>6</v>
      </c>
      <c r="F30" s="8"/>
      <c r="G30" s="32" t="s">
        <v>6</v>
      </c>
      <c r="H30" s="8"/>
      <c r="I30" s="35" t="s">
        <v>6</v>
      </c>
      <c r="J30" s="36"/>
    </row>
    <row r="31" spans="2:10" ht="15.75" thickBot="1" x14ac:dyDescent="0.3">
      <c r="D31" s="31" t="s">
        <v>28</v>
      </c>
      <c r="E31" s="13">
        <v>6</v>
      </c>
      <c r="F31" s="31" t="s">
        <v>29</v>
      </c>
      <c r="G31" s="33">
        <f>_xlfn.T.INV.2T(0.05,E31-1)</f>
        <v>2.570581835636315</v>
      </c>
      <c r="H31" s="31" t="s">
        <v>30</v>
      </c>
      <c r="I31" s="23">
        <f>G31*G25/SQRT(E31)</f>
        <v>7130.5013843422703</v>
      </c>
      <c r="J31" s="23">
        <f>H25*G31/SQRT(E31)</f>
        <v>7130.5013843422112</v>
      </c>
    </row>
    <row r="32" spans="2:10" ht="15.75" thickBot="1" x14ac:dyDescent="0.3">
      <c r="D32" s="8"/>
      <c r="E32" s="32" t="s">
        <v>7</v>
      </c>
      <c r="F32" s="8"/>
      <c r="G32" s="32" t="s">
        <v>7</v>
      </c>
      <c r="H32" s="8"/>
      <c r="I32" s="37" t="s">
        <v>7</v>
      </c>
      <c r="J32" s="38"/>
    </row>
    <row r="33" spans="4:10" ht="15.75" thickBot="1" x14ac:dyDescent="0.3">
      <c r="D33" s="31" t="s">
        <v>28</v>
      </c>
      <c r="E33" s="14">
        <v>4</v>
      </c>
      <c r="F33" s="31" t="s">
        <v>29</v>
      </c>
      <c r="G33" s="33">
        <f>_xlfn.T.INV.2T(0.05,E33-1)</f>
        <v>3.1824463052837091</v>
      </c>
      <c r="H33" s="31" t="s">
        <v>30</v>
      </c>
      <c r="I33" s="24">
        <f>G33*G27/SQRT(E33)</f>
        <v>15825.805564606166</v>
      </c>
      <c r="J33" s="24">
        <f>H27*G33/SQRT(E33)</f>
        <v>15825.805564606166</v>
      </c>
    </row>
    <row r="34" spans="4:10" ht="15.75" thickBot="1" x14ac:dyDescent="0.3"/>
    <row r="35" spans="4:10" ht="15.75" thickBot="1" x14ac:dyDescent="0.3">
      <c r="E35" s="13" t="s">
        <v>23</v>
      </c>
      <c r="F35" s="13" t="s">
        <v>22</v>
      </c>
      <c r="H35" s="13" t="s">
        <v>23</v>
      </c>
      <c r="I35" s="13" t="s">
        <v>22</v>
      </c>
    </row>
    <row r="36" spans="4:10" ht="15.75" thickBot="1" x14ac:dyDescent="0.3">
      <c r="D36" s="34" t="s">
        <v>33</v>
      </c>
      <c r="E36" s="35" t="s">
        <v>6</v>
      </c>
      <c r="F36" s="36"/>
      <c r="G36" s="8"/>
      <c r="H36" s="35" t="s">
        <v>6</v>
      </c>
      <c r="I36" s="36"/>
    </row>
    <row r="37" spans="4:10" ht="15.75" thickBot="1" x14ac:dyDescent="0.3">
      <c r="D37" s="31" t="s">
        <v>31</v>
      </c>
      <c r="E37" s="23">
        <f>G18-I31</f>
        <v>75702.831948991065</v>
      </c>
      <c r="F37" s="23">
        <f>H18-J31</f>
        <v>65702.831948991123</v>
      </c>
      <c r="G37" s="31" t="s">
        <v>32</v>
      </c>
      <c r="H37" s="23">
        <f>G18+I31</f>
        <v>89963.834717675592</v>
      </c>
      <c r="I37" s="23">
        <f>H18+J31</f>
        <v>79963.834717675534</v>
      </c>
    </row>
    <row r="38" spans="4:10" ht="15.75" thickBot="1" x14ac:dyDescent="0.3">
      <c r="D38" s="8"/>
      <c r="E38" s="35" t="s">
        <v>7</v>
      </c>
      <c r="F38" s="36"/>
      <c r="G38" s="8"/>
      <c r="H38" s="35" t="s">
        <v>7</v>
      </c>
      <c r="I38" s="36"/>
    </row>
    <row r="39" spans="4:10" ht="15.75" thickBot="1" x14ac:dyDescent="0.3">
      <c r="D39" s="31" t="s">
        <v>31</v>
      </c>
      <c r="E39" s="24">
        <f>G20-I33</f>
        <v>38424.194435393831</v>
      </c>
      <c r="F39" s="24">
        <f>H20-J33</f>
        <v>28424.194435393834</v>
      </c>
      <c r="G39" s="31" t="s">
        <v>32</v>
      </c>
      <c r="H39" s="24">
        <f>G20+I33</f>
        <v>70075.805564606169</v>
      </c>
      <c r="I39" s="24">
        <f>H20+J33</f>
        <v>60075.805564606169</v>
      </c>
    </row>
  </sheetData>
  <mergeCells count="12">
    <mergeCell ref="G26:H26"/>
    <mergeCell ref="B2:I2"/>
    <mergeCell ref="G17:H17"/>
    <mergeCell ref="G19:H19"/>
    <mergeCell ref="B22:H22"/>
    <mergeCell ref="G24:H24"/>
    <mergeCell ref="E36:F36"/>
    <mergeCell ref="E38:F38"/>
    <mergeCell ref="H36:I36"/>
    <mergeCell ref="H38:I38"/>
    <mergeCell ref="I30:J30"/>
    <mergeCell ref="I32:J3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"/>
  <sheetViews>
    <sheetView workbookViewId="0">
      <selection activeCell="F10" sqref="F10"/>
    </sheetView>
  </sheetViews>
  <sheetFormatPr defaultRowHeight="15" x14ac:dyDescent="0.25"/>
  <sheetData>
    <row r="1" spans="1:7" ht="15.75" thickBot="1" x14ac:dyDescent="0.3">
      <c r="A1" s="8"/>
      <c r="B1" s="32" t="s">
        <v>6</v>
      </c>
      <c r="F1" s="35" t="s">
        <v>6</v>
      </c>
      <c r="G1" s="36"/>
    </row>
    <row r="2" spans="1:7" ht="15.75" thickBot="1" x14ac:dyDescent="0.3">
      <c r="A2" s="31" t="s">
        <v>28</v>
      </c>
      <c r="B2" s="13">
        <v>6</v>
      </c>
      <c r="F2" s="23"/>
      <c r="G2" s="23"/>
    </row>
    <row r="3" spans="1:7" ht="15.75" thickBot="1" x14ac:dyDescent="0.3">
      <c r="A3" s="8"/>
      <c r="B3" s="32" t="s">
        <v>7</v>
      </c>
      <c r="F3" s="35" t="s">
        <v>7</v>
      </c>
      <c r="G3" s="36"/>
    </row>
    <row r="4" spans="1:7" ht="15.75" thickBot="1" x14ac:dyDescent="0.3">
      <c r="A4" s="31" t="s">
        <v>28</v>
      </c>
      <c r="B4" s="14">
        <v>4</v>
      </c>
      <c r="F4" s="24"/>
      <c r="G4" s="24"/>
    </row>
  </sheetData>
  <mergeCells count="2">
    <mergeCell ref="F1:G1"/>
    <mergeCell ref="F3:G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Salary Data Collected</vt:lpstr>
      <vt:lpstr>Sheet2</vt:lpstr>
      <vt:lpstr>Sheet3</vt:lpstr>
    </vt:vector>
  </TitlesOfParts>
  <Company>100Centum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swaraj</dc:creator>
  <cp:lastModifiedBy>Tim</cp:lastModifiedBy>
  <dcterms:created xsi:type="dcterms:W3CDTF">2015-09-02T17:40:03Z</dcterms:created>
  <dcterms:modified xsi:type="dcterms:W3CDTF">2015-09-08T20:19:50Z</dcterms:modified>
</cp:coreProperties>
</file>